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<sst xmlns="http://schemas.openxmlformats.org/spreadsheetml/2006/main" count="21" uniqueCount="16">
  <si>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Rxn</t>
  </si>
  <si>
    <t>Difluoromethane can decompose to carbon and hydrogen fluoride</t>
  </si>
  <si>
    <t>CH2F2</t>
  </si>
  <si>
    <t>-&gt;</t>
  </si>
  <si>
    <t>C</t>
  </si>
  <si>
    <t>2 HF</t>
  </si>
  <si>
    <t>RHS-LHS</t>
  </si>
  <si>
    <r>
      <t>D</t>
    </r>
    <r>
      <rPr>
        <sz val="9"/>
        <rFont val="Geneva"/>
        <family val="0"/>
      </rPr>
      <t>H</t>
    </r>
  </si>
  <si>
    <t>kJ/mol</t>
  </si>
  <si>
    <r>
      <t>D</t>
    </r>
    <r>
      <rPr>
        <sz val="9"/>
        <rFont val="Geneva"/>
        <family val="0"/>
      </rPr>
      <t>S</t>
    </r>
  </si>
  <si>
    <t>kJ/K.mol</t>
  </si>
  <si>
    <t>Temp Kelvin</t>
  </si>
  <si>
    <r>
      <t>D</t>
    </r>
    <r>
      <rPr>
        <sz val="9"/>
        <rFont val="Geneva"/>
        <family val="0"/>
      </rPr>
      <t>G @ temp</t>
    </r>
  </si>
  <si>
    <r>
      <t>D</t>
    </r>
    <r>
      <rPr>
        <sz val="9"/>
        <rFont val="Geneva"/>
        <family val="0"/>
      </rPr>
      <t>G @ 0°C</t>
    </r>
  </si>
  <si>
    <r>
      <t>D</t>
    </r>
    <r>
      <rPr>
        <sz val="9"/>
        <rFont val="Geneva"/>
        <family val="0"/>
      </rPr>
      <t>G @ 300°C</t>
    </r>
  </si>
  <si>
    <r>
      <t>D</t>
    </r>
    <r>
      <rPr>
        <sz val="9"/>
        <rFont val="Geneva"/>
        <family val="0"/>
      </rPr>
      <t>G @ 1000°C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</si>
</sst>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s%20Store%20%20meta-synthesis\web\webbook\50_why\methane_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-453</v>
          </cell>
          <cell r="D4">
            <v>0.247</v>
          </cell>
        </row>
        <row r="35">
          <cell r="C35">
            <v>-271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17"/>
  <sheetViews>
    <sheetView tabSelected="1" workbookViewId="0" topLeftCell="A1">
      <selection activeCell="B1" sqref="B1:B16384"/>
    </sheetView>
  </sheetViews>
  <sheetFormatPr defaultColWidth="11.00390625" defaultRowHeight="12"/>
  <sheetData>
    <row r="4" spans="2:9" ht="12.75">
      <c r="B4" s="1" t="s">
        <v>0</v>
      </c>
      <c r="C4" s="2" t="s">
        <v>1</v>
      </c>
      <c r="D4" s="2"/>
      <c r="E4" s="2"/>
      <c r="F4" s="2"/>
      <c r="G4" s="3"/>
      <c r="H4" s="2"/>
      <c r="I4" s="2"/>
    </row>
    <row r="5" spans="2:9" ht="12.75">
      <c r="B5" s="4"/>
      <c r="C5" s="5" t="s">
        <v>2</v>
      </c>
      <c r="D5" s="6" t="s">
        <v>3</v>
      </c>
      <c r="E5" s="5" t="s">
        <v>4</v>
      </c>
      <c r="F5" s="5" t="s">
        <v>5</v>
      </c>
      <c r="G5" s="7"/>
      <c r="H5" s="8" t="s">
        <v>6</v>
      </c>
      <c r="I5" s="9"/>
    </row>
    <row r="6" spans="2:9" ht="12.75">
      <c r="B6" s="10"/>
      <c r="C6" s="11"/>
      <c r="D6" s="11"/>
      <c r="E6" s="11"/>
      <c r="F6" s="11"/>
      <c r="G6" s="11"/>
      <c r="H6" s="11"/>
      <c r="I6" s="12"/>
    </row>
    <row r="7" spans="2:9" ht="13.5">
      <c r="B7" s="13" t="s">
        <v>7</v>
      </c>
      <c r="C7" s="14">
        <f>'[1]Sheet1'!C4</f>
        <v>-453</v>
      </c>
      <c r="D7" s="11"/>
      <c r="E7" s="15">
        <v>0</v>
      </c>
      <c r="F7" s="15">
        <f>'[1]Sheet1'!C35</f>
        <v>-271</v>
      </c>
      <c r="G7" s="11"/>
      <c r="H7" s="16">
        <f>(E7+(2*F7))-C7</f>
        <v>-89</v>
      </c>
      <c r="I7" s="12" t="s">
        <v>8</v>
      </c>
    </row>
    <row r="8" spans="2:9" ht="12.75">
      <c r="B8" s="17"/>
      <c r="C8" s="11"/>
      <c r="D8" s="11"/>
      <c r="E8" s="15"/>
      <c r="F8" s="15"/>
      <c r="G8" s="11"/>
      <c r="H8" s="15"/>
      <c r="I8" s="12"/>
    </row>
    <row r="9" spans="2:9" ht="13.5">
      <c r="B9" s="18" t="s">
        <v>9</v>
      </c>
      <c r="C9" s="19">
        <f>'[1]Sheet1'!D4</f>
        <v>0.247</v>
      </c>
      <c r="D9" s="20"/>
      <c r="E9" s="19">
        <f>5.74/1000</f>
        <v>0.00574</v>
      </c>
      <c r="F9" s="19">
        <f>173.78/1000</f>
        <v>0.17378</v>
      </c>
      <c r="G9" s="20"/>
      <c r="H9" s="19">
        <f>(E9+(2*F9))-C9</f>
        <v>0.1063</v>
      </c>
      <c r="I9" s="21" t="s">
        <v>10</v>
      </c>
    </row>
    <row r="10" spans="3:9" ht="12.75">
      <c r="C10" s="11"/>
      <c r="D10" s="11"/>
      <c r="E10" s="11"/>
      <c r="F10" s="11"/>
      <c r="G10" s="11"/>
      <c r="H10" s="11"/>
      <c r="I10" s="11"/>
    </row>
    <row r="12" spans="3:9" ht="13.5">
      <c r="C12" s="4"/>
      <c r="D12" s="22" t="s">
        <v>7</v>
      </c>
      <c r="E12" s="23" t="s">
        <v>11</v>
      </c>
      <c r="F12" s="22" t="s">
        <v>9</v>
      </c>
      <c r="G12" s="7"/>
      <c r="H12" s="24" t="s">
        <v>12</v>
      </c>
      <c r="I12" s="9"/>
    </row>
    <row r="13" spans="3:9" ht="13.5">
      <c r="C13" s="13" t="s">
        <v>13</v>
      </c>
      <c r="D13" s="15">
        <f>H7</f>
        <v>-89</v>
      </c>
      <c r="E13" s="14">
        <v>273</v>
      </c>
      <c r="F13" s="15">
        <f>H9</f>
        <v>0.1063</v>
      </c>
      <c r="G13" s="15"/>
      <c r="H13" s="25">
        <f>D13-(E13*F13)</f>
        <v>-118.0199</v>
      </c>
      <c r="I13" s="12" t="s">
        <v>8</v>
      </c>
    </row>
    <row r="14" spans="3:9" ht="12.75">
      <c r="C14" s="17"/>
      <c r="D14" s="15"/>
      <c r="E14" s="15"/>
      <c r="F14" s="15"/>
      <c r="G14" s="15"/>
      <c r="H14" s="25"/>
      <c r="I14" s="12"/>
    </row>
    <row r="15" spans="3:9" ht="13.5">
      <c r="C15" s="13" t="s">
        <v>14</v>
      </c>
      <c r="D15" s="15">
        <f>H7</f>
        <v>-89</v>
      </c>
      <c r="E15" s="14">
        <v>573</v>
      </c>
      <c r="F15" s="15">
        <f>H9</f>
        <v>0.1063</v>
      </c>
      <c r="G15" s="15"/>
      <c r="H15" s="25">
        <f>D15-(E15*F15)</f>
        <v>-149.9099</v>
      </c>
      <c r="I15" s="12" t="s">
        <v>8</v>
      </c>
    </row>
    <row r="16" spans="3:9" ht="12.75">
      <c r="C16" s="17"/>
      <c r="D16" s="15"/>
      <c r="E16" s="15"/>
      <c r="F16" s="15"/>
      <c r="G16" s="15"/>
      <c r="H16" s="25"/>
      <c r="I16" s="12"/>
    </row>
    <row r="17" spans="3:9" ht="13.5">
      <c r="C17" s="18" t="s">
        <v>15</v>
      </c>
      <c r="D17" s="19">
        <f>H7</f>
        <v>-89</v>
      </c>
      <c r="E17" s="26">
        <v>1273</v>
      </c>
      <c r="F17" s="19">
        <f>H9</f>
        <v>0.1063</v>
      </c>
      <c r="G17" s="19"/>
      <c r="H17" s="27">
        <f>D17-(E17*F17)</f>
        <v>-224.31990000000002</v>
      </c>
      <c r="I17" s="21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Huon Electrical Pty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Leach</dc:creator>
  <cp:keywords/>
  <dc:description/>
  <cp:lastModifiedBy>Mark Leach</cp:lastModifiedBy>
  <dcterms:created xsi:type="dcterms:W3CDTF">2006-11-08T12:34:06Z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